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dpadyjih-my.sharepoint.com/personal/pavel_peroutka_odpadyjih_cz/Documents/Dokumenty/PP/dotace/dotace 2024/68. výzva/Pomalší/"/>
    </mc:Choice>
  </mc:AlternateContent>
  <xr:revisionPtr revIDLastSave="95" documentId="13_ncr:1_{0BDCCBA3-28AF-4ED7-9FF3-25BEAFA6AA87}" xr6:coauthVersionLast="47" xr6:coauthVersionMax="47" xr10:uidLastSave="{39928806-7FA4-4DF5-9031-12A0183550A6}"/>
  <bookViews>
    <workbookView xWindow="-108" yWindow="-108" windowWidth="23256" windowHeight="12456" xr2:uid="{00000000-000D-0000-FFFF-FFFF00000000}"/>
  </bookViews>
  <sheets>
    <sheet name="Lis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2" i="3" l="1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4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5" i="3"/>
  <c r="C6" i="3"/>
  <c r="C4" i="3"/>
</calcChain>
</file>

<file path=xl/sharedStrings.xml><?xml version="1.0" encoding="utf-8"?>
<sst xmlns="http://schemas.openxmlformats.org/spreadsheetml/2006/main" count="47" uniqueCount="34">
  <si>
    <t>štěpkovač</t>
  </si>
  <si>
    <t>Mokrý Lom</t>
  </si>
  <si>
    <t>Název obce - umístění</t>
  </si>
  <si>
    <t>garáž 6x6 – položka č. 5</t>
  </si>
  <si>
    <t>garáž 5x3 – položka č. 6</t>
  </si>
  <si>
    <t>sklad 5x2,2x2,2 – položka č. 7</t>
  </si>
  <si>
    <t>Regál – položka č. 8</t>
  </si>
  <si>
    <t>Nářadí – položka č. 9</t>
  </si>
  <si>
    <t>podlahová vana – položka č. 10</t>
  </si>
  <si>
    <t>Paletizační vozík – položka č. 11</t>
  </si>
  <si>
    <t>papír 240l</t>
  </si>
  <si>
    <t>plasty 240l</t>
  </si>
  <si>
    <t>Besednice</t>
  </si>
  <si>
    <t>Bujanov</t>
  </si>
  <si>
    <t>Doubravice</t>
  </si>
  <si>
    <t>Heřmaň</t>
  </si>
  <si>
    <t>Komařice</t>
  </si>
  <si>
    <t>Ločenice</t>
  </si>
  <si>
    <t>Nedabyle</t>
  </si>
  <si>
    <t>Nová Ves</t>
  </si>
  <si>
    <t>Omlenice</t>
  </si>
  <si>
    <t>Rožmitál na Šumavě</t>
  </si>
  <si>
    <t>Římov</t>
  </si>
  <si>
    <t>Soběnov</t>
  </si>
  <si>
    <t>Střítež</t>
  </si>
  <si>
    <t>Střížov</t>
  </si>
  <si>
    <t>Velešín</t>
  </si>
  <si>
    <t>Vidov</t>
  </si>
  <si>
    <t>Zubčice</t>
  </si>
  <si>
    <t>celkem</t>
  </si>
  <si>
    <t>cena</t>
  </si>
  <si>
    <t>kompostér GG</t>
  </si>
  <si>
    <t>textil</t>
  </si>
  <si>
    <t>celkem jednotlivé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</si>
</sst>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/>
    <xf numFmtId="165" fontId="0" fillId="0" borderId="0" xfId="0" applyNumberFormat="1"/>
    <xf numFmtId="0" fontId="1" fillId="2" borderId="6" xfId="0" applyFont="1" applyFill="1" applyBorder="1" applyAlignment="1">
      <alignment horizontal="center" vertical="center" wrapText="1"/>
    </xf>
    <xf numFmtId="165" fontId="0" fillId="2" borderId="0" xfId="0" applyNumberFormat="1" applyFill="1"/>
    <xf numFmtId="0" fontId="1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C59F-7B47-403D-ABAD-A7A8546DA68A}">
  <dimension ref="A2:AD23"/>
  <sheetViews>
    <sheetView tabSelected="1" zoomScale="70" zoomScaleNormal="70" workbookViewId="0">
      <selection activeCell="A3" sqref="A3:A21"/>
    </sheetView>
  </sheetViews>
  <sheetFormatPr defaultRowHeight="14.4" x14ac:dyDescent="0.3"/>
  <cols>
    <col min="1" max="1" width="20.109375" bestFit="1" customWidth="1"/>
    <col min="30" max="30" width="16" customWidth="1"/>
  </cols>
  <sheetData>
    <row r="2" spans="1:30" ht="15" thickBot="1" x14ac:dyDescent="0.35"/>
    <row r="3" spans="1:30" ht="69.599999999999994" thickBot="1" x14ac:dyDescent="0.35">
      <c r="A3" s="15" t="s">
        <v>2</v>
      </c>
      <c r="B3" s="1">
        <v>1170</v>
      </c>
      <c r="C3" s="1" t="s">
        <v>30</v>
      </c>
      <c r="D3" s="1">
        <v>1830</v>
      </c>
      <c r="E3" s="1" t="s">
        <v>30</v>
      </c>
      <c r="F3" s="2" t="s">
        <v>31</v>
      </c>
      <c r="G3" s="2" t="s">
        <v>30</v>
      </c>
      <c r="H3" s="2" t="s">
        <v>32</v>
      </c>
      <c r="I3" s="2" t="s">
        <v>30</v>
      </c>
      <c r="J3" s="2" t="s">
        <v>3</v>
      </c>
      <c r="K3" s="2" t="s">
        <v>30</v>
      </c>
      <c r="L3" s="2" t="s">
        <v>4</v>
      </c>
      <c r="M3" s="2" t="s">
        <v>30</v>
      </c>
      <c r="N3" s="2" t="s">
        <v>5</v>
      </c>
      <c r="O3" s="2" t="s">
        <v>30</v>
      </c>
      <c r="P3" s="2" t="s">
        <v>6</v>
      </c>
      <c r="Q3" s="2" t="s">
        <v>30</v>
      </c>
      <c r="R3" s="2" t="s">
        <v>7</v>
      </c>
      <c r="S3" s="2" t="s">
        <v>30</v>
      </c>
      <c r="T3" s="2" t="s">
        <v>8</v>
      </c>
      <c r="U3" s="2" t="s">
        <v>30</v>
      </c>
      <c r="V3" s="2" t="s">
        <v>9</v>
      </c>
      <c r="W3" s="2" t="s">
        <v>30</v>
      </c>
      <c r="X3" s="2" t="s">
        <v>0</v>
      </c>
      <c r="Y3" s="2" t="s">
        <v>30</v>
      </c>
      <c r="Z3" s="2" t="s">
        <v>10</v>
      </c>
      <c r="AA3" s="2" t="s">
        <v>30</v>
      </c>
      <c r="AB3" s="2" t="s">
        <v>11</v>
      </c>
      <c r="AC3" s="10" t="s">
        <v>30</v>
      </c>
      <c r="AD3" s="13" t="s">
        <v>33</v>
      </c>
    </row>
    <row r="4" spans="1:30" ht="15" thickBot="1" x14ac:dyDescent="0.35">
      <c r="A4" s="16" t="s">
        <v>1</v>
      </c>
      <c r="B4" s="3">
        <v>3</v>
      </c>
      <c r="C4" s="7">
        <f>SUM(B4)*3811.5</f>
        <v>11434.5</v>
      </c>
      <c r="D4" s="3">
        <v>3</v>
      </c>
      <c r="E4" s="3">
        <f>SUM(D4)*4477</f>
        <v>13431</v>
      </c>
      <c r="F4" s="3"/>
      <c r="G4" s="3">
        <f>SUM(F4)*2117.5</f>
        <v>0</v>
      </c>
      <c r="H4" s="4"/>
      <c r="I4" s="4">
        <f>SUM(H4)*15125</f>
        <v>0</v>
      </c>
      <c r="J4" s="4"/>
      <c r="K4" s="4">
        <f>SUM(J4)*90750</f>
        <v>0</v>
      </c>
      <c r="L4" s="4"/>
      <c r="M4" s="4">
        <f>SUM(L4)*78650</f>
        <v>0</v>
      </c>
      <c r="N4" s="4"/>
      <c r="O4" s="4">
        <f>SUM(N4)*59290</f>
        <v>0</v>
      </c>
      <c r="P4" s="4"/>
      <c r="Q4" s="4">
        <f>SUM(P4)*12705</f>
        <v>0</v>
      </c>
      <c r="R4" s="4"/>
      <c r="S4" s="4">
        <f>SUM(R4)*23595</f>
        <v>0</v>
      </c>
      <c r="T4" s="4"/>
      <c r="U4" s="4">
        <f>SUM(T4)*17545</f>
        <v>0</v>
      </c>
      <c r="V4" s="4"/>
      <c r="W4" s="4">
        <f>SUM(V4)*10890</f>
        <v>0</v>
      </c>
      <c r="X4" s="4"/>
      <c r="Y4" s="4">
        <f>SUM(X4)*259545</f>
        <v>0</v>
      </c>
      <c r="Z4" s="4"/>
      <c r="AA4" s="4">
        <f>SUM(Z4)*1149.5</f>
        <v>0</v>
      </c>
      <c r="AB4" s="8"/>
      <c r="AC4" s="11">
        <f>SUM(AB4)*1149.5</f>
        <v>0</v>
      </c>
      <c r="AD4" s="14">
        <f>SUM(C4,E4,G4,I4,K4,M4,O4,Q4,S4,U4,W4,Y4,AA4,AC4)</f>
        <v>24865.5</v>
      </c>
    </row>
    <row r="5" spans="1:30" ht="15" thickBot="1" x14ac:dyDescent="0.35">
      <c r="A5" s="16" t="s">
        <v>12</v>
      </c>
      <c r="B5" s="3"/>
      <c r="C5" s="7">
        <f t="shared" ref="C5:C21" si="0">SUM(B5)*3811.5</f>
        <v>0</v>
      </c>
      <c r="D5" s="3"/>
      <c r="E5" s="3">
        <f t="shared" ref="E5:E21" si="1">SUM(D5)*4477</f>
        <v>0</v>
      </c>
      <c r="F5" s="3"/>
      <c r="G5" s="3">
        <f t="shared" ref="G5:G21" si="2">SUM(F5)*2117.5</f>
        <v>0</v>
      </c>
      <c r="H5" s="4">
        <v>3</v>
      </c>
      <c r="I5" s="4">
        <f t="shared" ref="I5:I21" si="3">SUM(H5)*15125</f>
        <v>45375</v>
      </c>
      <c r="J5" s="4">
        <v>1</v>
      </c>
      <c r="K5" s="4">
        <f t="shared" ref="K5:K21" si="4">SUM(J5)*90750</f>
        <v>90750</v>
      </c>
      <c r="L5" s="4"/>
      <c r="M5" s="4">
        <f t="shared" ref="M5:M21" si="5">SUM(L5)*78650</f>
        <v>0</v>
      </c>
      <c r="N5" s="4"/>
      <c r="O5" s="4">
        <f t="shared" ref="O5:O21" si="6">SUM(N5)*59290</f>
        <v>0</v>
      </c>
      <c r="P5" s="4">
        <v>2</v>
      </c>
      <c r="Q5" s="4">
        <f t="shared" ref="Q5:Q21" si="7">SUM(P5)*12705</f>
        <v>25410</v>
      </c>
      <c r="R5" s="4"/>
      <c r="S5" s="4">
        <f t="shared" ref="S5:S21" si="8">SUM(R5)*23595</f>
        <v>0</v>
      </c>
      <c r="T5" s="4"/>
      <c r="U5" s="4">
        <f t="shared" ref="U5:U21" si="9">SUM(T5)*17545</f>
        <v>0</v>
      </c>
      <c r="V5" s="4">
        <v>1</v>
      </c>
      <c r="W5" s="4">
        <f t="shared" ref="W5:W21" si="10">SUM(V5)*10890</f>
        <v>10890</v>
      </c>
      <c r="X5" s="4"/>
      <c r="Y5" s="4">
        <f t="shared" ref="Y5:Y21" si="11">SUM(X5)*259545</f>
        <v>0</v>
      </c>
      <c r="Z5" s="4"/>
      <c r="AA5" s="4">
        <f t="shared" ref="AA5:AA21" si="12">SUM(Z5)*1149.5</f>
        <v>0</v>
      </c>
      <c r="AB5" s="8"/>
      <c r="AC5" s="11">
        <f t="shared" ref="AC5:AC21" si="13">SUM(AB5)*1149.5</f>
        <v>0</v>
      </c>
      <c r="AD5" s="14">
        <f t="shared" ref="AD5:AD21" si="14">SUM(C5,E5,G5,I5,K5,M5,O5,Q5,S5,U5,W5,Y5,AA5,AC5)</f>
        <v>172425</v>
      </c>
    </row>
    <row r="6" spans="1:30" ht="15" thickBot="1" x14ac:dyDescent="0.35">
      <c r="A6" s="16" t="s">
        <v>13</v>
      </c>
      <c r="B6" s="3">
        <v>10</v>
      </c>
      <c r="C6" s="7">
        <f t="shared" si="0"/>
        <v>38115</v>
      </c>
      <c r="D6" s="3">
        <v>10</v>
      </c>
      <c r="E6" s="3">
        <f t="shared" si="1"/>
        <v>44770</v>
      </c>
      <c r="F6" s="3"/>
      <c r="G6" s="3">
        <f t="shared" si="2"/>
        <v>0</v>
      </c>
      <c r="H6" s="4"/>
      <c r="I6" s="4">
        <f t="shared" si="3"/>
        <v>0</v>
      </c>
      <c r="J6" s="4"/>
      <c r="K6" s="4">
        <f t="shared" si="4"/>
        <v>0</v>
      </c>
      <c r="L6" s="4"/>
      <c r="M6" s="4">
        <f t="shared" si="5"/>
        <v>0</v>
      </c>
      <c r="N6" s="4"/>
      <c r="O6" s="4">
        <f t="shared" si="6"/>
        <v>0</v>
      </c>
      <c r="P6" s="4"/>
      <c r="Q6" s="4">
        <f t="shared" si="7"/>
        <v>0</v>
      </c>
      <c r="R6" s="4"/>
      <c r="S6" s="4">
        <f t="shared" si="8"/>
        <v>0</v>
      </c>
      <c r="T6" s="4"/>
      <c r="U6" s="4">
        <f t="shared" si="9"/>
        <v>0</v>
      </c>
      <c r="V6" s="4"/>
      <c r="W6" s="4">
        <f t="shared" si="10"/>
        <v>0</v>
      </c>
      <c r="X6" s="4"/>
      <c r="Y6" s="4">
        <f t="shared" si="11"/>
        <v>0</v>
      </c>
      <c r="Z6" s="4"/>
      <c r="AA6" s="4">
        <f t="shared" si="12"/>
        <v>0</v>
      </c>
      <c r="AB6" s="8"/>
      <c r="AC6" s="11">
        <f t="shared" si="13"/>
        <v>0</v>
      </c>
      <c r="AD6" s="14">
        <f t="shared" si="14"/>
        <v>82885</v>
      </c>
    </row>
    <row r="7" spans="1:30" ht="15" thickBot="1" x14ac:dyDescent="0.35">
      <c r="A7" s="16" t="s">
        <v>14</v>
      </c>
      <c r="B7" s="3"/>
      <c r="C7" s="7">
        <f t="shared" si="0"/>
        <v>0</v>
      </c>
      <c r="D7" s="3"/>
      <c r="E7" s="3">
        <f t="shared" si="1"/>
        <v>0</v>
      </c>
      <c r="F7" s="3"/>
      <c r="G7" s="3">
        <f t="shared" si="2"/>
        <v>0</v>
      </c>
      <c r="H7" s="4">
        <v>1</v>
      </c>
      <c r="I7" s="4">
        <f t="shared" si="3"/>
        <v>15125</v>
      </c>
      <c r="J7" s="4"/>
      <c r="K7" s="4">
        <f t="shared" si="4"/>
        <v>0</v>
      </c>
      <c r="L7" s="4"/>
      <c r="M7" s="4">
        <f t="shared" si="5"/>
        <v>0</v>
      </c>
      <c r="N7" s="4"/>
      <c r="O7" s="4">
        <f t="shared" si="6"/>
        <v>0</v>
      </c>
      <c r="P7" s="4"/>
      <c r="Q7" s="4">
        <f t="shared" si="7"/>
        <v>0</v>
      </c>
      <c r="R7" s="4"/>
      <c r="S7" s="4">
        <f t="shared" si="8"/>
        <v>0</v>
      </c>
      <c r="T7" s="4"/>
      <c r="U7" s="4">
        <f t="shared" si="9"/>
        <v>0</v>
      </c>
      <c r="V7" s="4">
        <v>1</v>
      </c>
      <c r="W7" s="4">
        <f t="shared" si="10"/>
        <v>10890</v>
      </c>
      <c r="X7" s="4">
        <v>1</v>
      </c>
      <c r="Y7" s="4">
        <f t="shared" si="11"/>
        <v>259545</v>
      </c>
      <c r="Z7" s="4"/>
      <c r="AA7" s="4">
        <f t="shared" si="12"/>
        <v>0</v>
      </c>
      <c r="AB7" s="8"/>
      <c r="AC7" s="11">
        <f t="shared" si="13"/>
        <v>0</v>
      </c>
      <c r="AD7" s="14">
        <f t="shared" si="14"/>
        <v>285560</v>
      </c>
    </row>
    <row r="8" spans="1:30" ht="15" thickBot="1" x14ac:dyDescent="0.35">
      <c r="A8" s="16" t="s">
        <v>15</v>
      </c>
      <c r="B8" s="3"/>
      <c r="C8" s="7">
        <f t="shared" si="0"/>
        <v>0</v>
      </c>
      <c r="D8" s="3">
        <v>10</v>
      </c>
      <c r="E8" s="3">
        <f t="shared" si="1"/>
        <v>44770</v>
      </c>
      <c r="F8" s="3"/>
      <c r="G8" s="3">
        <f t="shared" si="2"/>
        <v>0</v>
      </c>
      <c r="H8" s="4">
        <v>1</v>
      </c>
      <c r="I8" s="4">
        <f t="shared" si="3"/>
        <v>15125</v>
      </c>
      <c r="J8" s="4"/>
      <c r="K8" s="4">
        <f t="shared" si="4"/>
        <v>0</v>
      </c>
      <c r="L8" s="4"/>
      <c r="M8" s="4">
        <f t="shared" si="5"/>
        <v>0</v>
      </c>
      <c r="N8" s="4"/>
      <c r="O8" s="4">
        <f t="shared" si="6"/>
        <v>0</v>
      </c>
      <c r="P8" s="4"/>
      <c r="Q8" s="4">
        <f t="shared" si="7"/>
        <v>0</v>
      </c>
      <c r="R8" s="4"/>
      <c r="S8" s="4">
        <f t="shared" si="8"/>
        <v>0</v>
      </c>
      <c r="T8" s="4"/>
      <c r="U8" s="4">
        <f t="shared" si="9"/>
        <v>0</v>
      </c>
      <c r="V8" s="4"/>
      <c r="W8" s="4">
        <f t="shared" si="10"/>
        <v>0</v>
      </c>
      <c r="X8" s="4"/>
      <c r="Y8" s="4">
        <f t="shared" si="11"/>
        <v>0</v>
      </c>
      <c r="Z8" s="4"/>
      <c r="AA8" s="4">
        <f t="shared" si="12"/>
        <v>0</v>
      </c>
      <c r="AB8" s="8"/>
      <c r="AC8" s="11">
        <f t="shared" si="13"/>
        <v>0</v>
      </c>
      <c r="AD8" s="14">
        <f t="shared" si="14"/>
        <v>59895</v>
      </c>
    </row>
    <row r="9" spans="1:30" ht="15" thickBot="1" x14ac:dyDescent="0.35">
      <c r="A9" s="16" t="s">
        <v>16</v>
      </c>
      <c r="B9" s="3"/>
      <c r="C9" s="7">
        <f t="shared" si="0"/>
        <v>0</v>
      </c>
      <c r="D9" s="3">
        <v>16</v>
      </c>
      <c r="E9" s="3">
        <f t="shared" si="1"/>
        <v>71632</v>
      </c>
      <c r="F9" s="3">
        <v>1</v>
      </c>
      <c r="G9" s="3">
        <f t="shared" si="2"/>
        <v>2117.5</v>
      </c>
      <c r="H9" s="4"/>
      <c r="I9" s="4">
        <f t="shared" si="3"/>
        <v>0</v>
      </c>
      <c r="J9" s="4"/>
      <c r="K9" s="4">
        <f t="shared" si="4"/>
        <v>0</v>
      </c>
      <c r="L9" s="4"/>
      <c r="M9" s="4">
        <f t="shared" si="5"/>
        <v>0</v>
      </c>
      <c r="N9" s="4"/>
      <c r="O9" s="4">
        <f t="shared" si="6"/>
        <v>0</v>
      </c>
      <c r="P9" s="4"/>
      <c r="Q9" s="4">
        <f t="shared" si="7"/>
        <v>0</v>
      </c>
      <c r="R9" s="4"/>
      <c r="S9" s="4">
        <f t="shared" si="8"/>
        <v>0</v>
      </c>
      <c r="T9" s="4"/>
      <c r="U9" s="4">
        <f t="shared" si="9"/>
        <v>0</v>
      </c>
      <c r="V9" s="4"/>
      <c r="W9" s="4">
        <f t="shared" si="10"/>
        <v>0</v>
      </c>
      <c r="X9" s="4"/>
      <c r="Y9" s="4">
        <f t="shared" si="11"/>
        <v>0</v>
      </c>
      <c r="Z9" s="4">
        <v>10</v>
      </c>
      <c r="AA9" s="4">
        <f t="shared" si="12"/>
        <v>11495</v>
      </c>
      <c r="AB9" s="8">
        <v>10</v>
      </c>
      <c r="AC9" s="11">
        <f t="shared" si="13"/>
        <v>11495</v>
      </c>
      <c r="AD9" s="14">
        <f t="shared" si="14"/>
        <v>96739.5</v>
      </c>
    </row>
    <row r="10" spans="1:30" ht="15" thickBot="1" x14ac:dyDescent="0.35">
      <c r="A10" s="16" t="s">
        <v>17</v>
      </c>
      <c r="B10" s="3"/>
      <c r="C10" s="7">
        <f t="shared" si="0"/>
        <v>0</v>
      </c>
      <c r="D10" s="3"/>
      <c r="E10" s="3">
        <f t="shared" si="1"/>
        <v>0</v>
      </c>
      <c r="F10" s="3"/>
      <c r="G10" s="3">
        <f t="shared" si="2"/>
        <v>0</v>
      </c>
      <c r="H10" s="4"/>
      <c r="I10" s="4">
        <f t="shared" si="3"/>
        <v>0</v>
      </c>
      <c r="J10" s="4"/>
      <c r="K10" s="4">
        <f t="shared" si="4"/>
        <v>0</v>
      </c>
      <c r="L10" s="4"/>
      <c r="M10" s="4">
        <f t="shared" si="5"/>
        <v>0</v>
      </c>
      <c r="N10" s="4">
        <v>1</v>
      </c>
      <c r="O10" s="4">
        <f t="shared" si="6"/>
        <v>59290</v>
      </c>
      <c r="P10" s="4"/>
      <c r="Q10" s="4">
        <f t="shared" si="7"/>
        <v>0</v>
      </c>
      <c r="R10" s="4"/>
      <c r="S10" s="4">
        <f t="shared" si="8"/>
        <v>0</v>
      </c>
      <c r="T10" s="4"/>
      <c r="U10" s="4">
        <f t="shared" si="9"/>
        <v>0</v>
      </c>
      <c r="V10" s="4"/>
      <c r="W10" s="4">
        <f t="shared" si="10"/>
        <v>0</v>
      </c>
      <c r="X10" s="4"/>
      <c r="Y10" s="4">
        <f t="shared" si="11"/>
        <v>0</v>
      </c>
      <c r="Z10" s="4"/>
      <c r="AA10" s="4">
        <f t="shared" si="12"/>
        <v>0</v>
      </c>
      <c r="AB10" s="8"/>
      <c r="AC10" s="11">
        <f t="shared" si="13"/>
        <v>0</v>
      </c>
      <c r="AD10" s="14">
        <f t="shared" si="14"/>
        <v>59290</v>
      </c>
    </row>
    <row r="11" spans="1:30" ht="15" thickBot="1" x14ac:dyDescent="0.35">
      <c r="A11" s="16" t="s">
        <v>18</v>
      </c>
      <c r="B11" s="3"/>
      <c r="C11" s="7">
        <f t="shared" si="0"/>
        <v>0</v>
      </c>
      <c r="D11" s="3"/>
      <c r="E11" s="3">
        <f t="shared" si="1"/>
        <v>0</v>
      </c>
      <c r="F11" s="3"/>
      <c r="G11" s="3">
        <f t="shared" si="2"/>
        <v>0</v>
      </c>
      <c r="H11" s="4"/>
      <c r="I11" s="4">
        <f t="shared" si="3"/>
        <v>0</v>
      </c>
      <c r="J11" s="4"/>
      <c r="K11" s="4">
        <f t="shared" si="4"/>
        <v>0</v>
      </c>
      <c r="L11" s="4"/>
      <c r="M11" s="4">
        <f t="shared" si="5"/>
        <v>0</v>
      </c>
      <c r="N11" s="4"/>
      <c r="O11" s="4">
        <f t="shared" si="6"/>
        <v>0</v>
      </c>
      <c r="P11" s="4"/>
      <c r="Q11" s="4">
        <f t="shared" si="7"/>
        <v>0</v>
      </c>
      <c r="R11" s="4"/>
      <c r="S11" s="4">
        <f t="shared" si="8"/>
        <v>0</v>
      </c>
      <c r="T11" s="4"/>
      <c r="U11" s="4">
        <f t="shared" si="9"/>
        <v>0</v>
      </c>
      <c r="V11" s="4"/>
      <c r="W11" s="4">
        <f t="shared" si="10"/>
        <v>0</v>
      </c>
      <c r="X11" s="4"/>
      <c r="Y11" s="4">
        <f t="shared" si="11"/>
        <v>0</v>
      </c>
      <c r="Z11" s="4"/>
      <c r="AA11" s="4">
        <f t="shared" si="12"/>
        <v>0</v>
      </c>
      <c r="AB11" s="8">
        <v>20</v>
      </c>
      <c r="AC11" s="11">
        <f t="shared" si="13"/>
        <v>22990</v>
      </c>
      <c r="AD11" s="14">
        <f t="shared" si="14"/>
        <v>22990</v>
      </c>
    </row>
    <row r="12" spans="1:30" ht="15" thickBot="1" x14ac:dyDescent="0.35">
      <c r="A12" s="16" t="s">
        <v>19</v>
      </c>
      <c r="B12" s="3">
        <v>30</v>
      </c>
      <c r="C12" s="7">
        <f t="shared" si="0"/>
        <v>114345</v>
      </c>
      <c r="D12" s="3">
        <v>10</v>
      </c>
      <c r="E12" s="3">
        <f t="shared" si="1"/>
        <v>44770</v>
      </c>
      <c r="F12" s="3"/>
      <c r="G12" s="3">
        <f t="shared" si="2"/>
        <v>0</v>
      </c>
      <c r="H12" s="4"/>
      <c r="I12" s="4">
        <f t="shared" si="3"/>
        <v>0</v>
      </c>
      <c r="J12" s="4"/>
      <c r="K12" s="4">
        <f t="shared" si="4"/>
        <v>0</v>
      </c>
      <c r="L12" s="4"/>
      <c r="M12" s="4">
        <f t="shared" si="5"/>
        <v>0</v>
      </c>
      <c r="N12" s="4"/>
      <c r="O12" s="4">
        <f t="shared" si="6"/>
        <v>0</v>
      </c>
      <c r="P12" s="4"/>
      <c r="Q12" s="4">
        <f t="shared" si="7"/>
        <v>0</v>
      </c>
      <c r="R12" s="4"/>
      <c r="S12" s="4">
        <f t="shared" si="8"/>
        <v>0</v>
      </c>
      <c r="T12" s="4"/>
      <c r="U12" s="4">
        <f t="shared" si="9"/>
        <v>0</v>
      </c>
      <c r="V12" s="4"/>
      <c r="W12" s="4">
        <f t="shared" si="10"/>
        <v>0</v>
      </c>
      <c r="X12" s="4"/>
      <c r="Y12" s="4">
        <f t="shared" si="11"/>
        <v>0</v>
      </c>
      <c r="Z12" s="4">
        <v>10</v>
      </c>
      <c r="AA12" s="4">
        <f t="shared" si="12"/>
        <v>11495</v>
      </c>
      <c r="AB12" s="8">
        <v>10</v>
      </c>
      <c r="AC12" s="11">
        <f t="shared" si="13"/>
        <v>11495</v>
      </c>
      <c r="AD12" s="14">
        <f t="shared" si="14"/>
        <v>182105</v>
      </c>
    </row>
    <row r="13" spans="1:30" ht="15" thickBot="1" x14ac:dyDescent="0.35">
      <c r="A13" s="16" t="s">
        <v>20</v>
      </c>
      <c r="B13" s="3"/>
      <c r="C13" s="7">
        <f t="shared" si="0"/>
        <v>0</v>
      </c>
      <c r="D13" s="3">
        <v>10</v>
      </c>
      <c r="E13" s="3">
        <f t="shared" si="1"/>
        <v>44770</v>
      </c>
      <c r="F13" s="3"/>
      <c r="G13" s="3">
        <f t="shared" si="2"/>
        <v>0</v>
      </c>
      <c r="H13" s="4"/>
      <c r="I13" s="4">
        <f t="shared" si="3"/>
        <v>0</v>
      </c>
      <c r="J13" s="4"/>
      <c r="K13" s="4">
        <f t="shared" si="4"/>
        <v>0</v>
      </c>
      <c r="L13" s="4"/>
      <c r="M13" s="4">
        <f t="shared" si="5"/>
        <v>0</v>
      </c>
      <c r="N13" s="4"/>
      <c r="O13" s="4">
        <f t="shared" si="6"/>
        <v>0</v>
      </c>
      <c r="P13" s="4"/>
      <c r="Q13" s="4">
        <f t="shared" si="7"/>
        <v>0</v>
      </c>
      <c r="R13" s="4"/>
      <c r="S13" s="4">
        <f t="shared" si="8"/>
        <v>0</v>
      </c>
      <c r="T13" s="4"/>
      <c r="U13" s="4">
        <f t="shared" si="9"/>
        <v>0</v>
      </c>
      <c r="V13" s="4"/>
      <c r="W13" s="4">
        <f t="shared" si="10"/>
        <v>0</v>
      </c>
      <c r="X13" s="4"/>
      <c r="Y13" s="4">
        <f t="shared" si="11"/>
        <v>0</v>
      </c>
      <c r="Z13" s="4"/>
      <c r="AA13" s="4">
        <f t="shared" si="12"/>
        <v>0</v>
      </c>
      <c r="AB13" s="8"/>
      <c r="AC13" s="11">
        <f t="shared" si="13"/>
        <v>0</v>
      </c>
      <c r="AD13" s="14">
        <f t="shared" si="14"/>
        <v>44770</v>
      </c>
    </row>
    <row r="14" spans="1:30" ht="15" thickBot="1" x14ac:dyDescent="0.35">
      <c r="A14" s="16" t="s">
        <v>21</v>
      </c>
      <c r="B14" s="3"/>
      <c r="C14" s="7">
        <f t="shared" si="0"/>
        <v>0</v>
      </c>
      <c r="D14" s="3"/>
      <c r="E14" s="3">
        <f t="shared" si="1"/>
        <v>0</v>
      </c>
      <c r="F14" s="3"/>
      <c r="G14" s="3">
        <f t="shared" si="2"/>
        <v>0</v>
      </c>
      <c r="H14" s="4">
        <v>1</v>
      </c>
      <c r="I14" s="4">
        <f t="shared" si="3"/>
        <v>15125</v>
      </c>
      <c r="J14" s="4"/>
      <c r="K14" s="4">
        <f t="shared" si="4"/>
        <v>0</v>
      </c>
      <c r="L14" s="4">
        <v>1</v>
      </c>
      <c r="M14" s="4">
        <f t="shared" si="5"/>
        <v>78650</v>
      </c>
      <c r="N14" s="4"/>
      <c r="O14" s="4">
        <f t="shared" si="6"/>
        <v>0</v>
      </c>
      <c r="P14" s="4">
        <v>2</v>
      </c>
      <c r="Q14" s="4">
        <f t="shared" si="7"/>
        <v>25410</v>
      </c>
      <c r="R14" s="4">
        <v>1</v>
      </c>
      <c r="S14" s="4">
        <f t="shared" si="8"/>
        <v>23595</v>
      </c>
      <c r="T14" s="4"/>
      <c r="U14" s="4">
        <f t="shared" si="9"/>
        <v>0</v>
      </c>
      <c r="V14" s="4"/>
      <c r="W14" s="4">
        <f t="shared" si="10"/>
        <v>0</v>
      </c>
      <c r="X14" s="4"/>
      <c r="Y14" s="4">
        <f t="shared" si="11"/>
        <v>0</v>
      </c>
      <c r="Z14" s="4"/>
      <c r="AA14" s="4">
        <f t="shared" si="12"/>
        <v>0</v>
      </c>
      <c r="AB14" s="8">
        <v>1</v>
      </c>
      <c r="AC14" s="11">
        <f t="shared" si="13"/>
        <v>1149.5</v>
      </c>
      <c r="AD14" s="14">
        <f t="shared" si="14"/>
        <v>143929.5</v>
      </c>
    </row>
    <row r="15" spans="1:30" ht="15" thickBot="1" x14ac:dyDescent="0.35">
      <c r="A15" s="16" t="s">
        <v>22</v>
      </c>
      <c r="B15" s="3"/>
      <c r="C15" s="7">
        <f t="shared" si="0"/>
        <v>0</v>
      </c>
      <c r="D15" s="3">
        <v>20</v>
      </c>
      <c r="E15" s="3">
        <f t="shared" si="1"/>
        <v>89540</v>
      </c>
      <c r="F15" s="3"/>
      <c r="G15" s="3">
        <f t="shared" si="2"/>
        <v>0</v>
      </c>
      <c r="H15" s="4"/>
      <c r="I15" s="4">
        <f t="shared" si="3"/>
        <v>0</v>
      </c>
      <c r="J15" s="4">
        <v>2</v>
      </c>
      <c r="K15" s="4">
        <f t="shared" si="4"/>
        <v>181500</v>
      </c>
      <c r="L15" s="4"/>
      <c r="M15" s="4">
        <f t="shared" si="5"/>
        <v>0</v>
      </c>
      <c r="N15" s="4"/>
      <c r="O15" s="4">
        <f t="shared" si="6"/>
        <v>0</v>
      </c>
      <c r="P15" s="4"/>
      <c r="Q15" s="4">
        <f t="shared" si="7"/>
        <v>0</v>
      </c>
      <c r="R15" s="4"/>
      <c r="S15" s="4">
        <f t="shared" si="8"/>
        <v>0</v>
      </c>
      <c r="T15" s="4"/>
      <c r="U15" s="4">
        <f t="shared" si="9"/>
        <v>0</v>
      </c>
      <c r="V15" s="4"/>
      <c r="W15" s="4">
        <f t="shared" si="10"/>
        <v>0</v>
      </c>
      <c r="X15" s="4"/>
      <c r="Y15" s="4">
        <f t="shared" si="11"/>
        <v>0</v>
      </c>
      <c r="Z15" s="4">
        <v>10</v>
      </c>
      <c r="AA15" s="4">
        <f t="shared" si="12"/>
        <v>11495</v>
      </c>
      <c r="AB15" s="8">
        <v>10</v>
      </c>
      <c r="AC15" s="11">
        <f t="shared" si="13"/>
        <v>11495</v>
      </c>
      <c r="AD15" s="14">
        <f t="shared" si="14"/>
        <v>294030</v>
      </c>
    </row>
    <row r="16" spans="1:30" ht="15" thickBot="1" x14ac:dyDescent="0.35">
      <c r="A16" s="16" t="s">
        <v>23</v>
      </c>
      <c r="B16" s="3">
        <v>5</v>
      </c>
      <c r="C16" s="7">
        <f t="shared" si="0"/>
        <v>19057.5</v>
      </c>
      <c r="D16" s="3">
        <v>25</v>
      </c>
      <c r="E16" s="3">
        <f t="shared" si="1"/>
        <v>111925</v>
      </c>
      <c r="F16" s="3"/>
      <c r="G16" s="3">
        <f t="shared" si="2"/>
        <v>0</v>
      </c>
      <c r="H16" s="4">
        <v>2</v>
      </c>
      <c r="I16" s="4">
        <f t="shared" si="3"/>
        <v>30250</v>
      </c>
      <c r="J16" s="4"/>
      <c r="K16" s="4">
        <f t="shared" si="4"/>
        <v>0</v>
      </c>
      <c r="L16" s="4"/>
      <c r="M16" s="4">
        <f t="shared" si="5"/>
        <v>0</v>
      </c>
      <c r="N16" s="4"/>
      <c r="O16" s="4">
        <f t="shared" si="6"/>
        <v>0</v>
      </c>
      <c r="P16" s="4"/>
      <c r="Q16" s="4">
        <f t="shared" si="7"/>
        <v>0</v>
      </c>
      <c r="R16" s="4"/>
      <c r="S16" s="4">
        <f t="shared" si="8"/>
        <v>0</v>
      </c>
      <c r="T16" s="4"/>
      <c r="U16" s="4">
        <f t="shared" si="9"/>
        <v>0</v>
      </c>
      <c r="V16" s="4"/>
      <c r="W16" s="4">
        <f t="shared" si="10"/>
        <v>0</v>
      </c>
      <c r="X16" s="4"/>
      <c r="Y16" s="4">
        <f t="shared" si="11"/>
        <v>0</v>
      </c>
      <c r="Z16" s="4"/>
      <c r="AA16" s="4">
        <f t="shared" si="12"/>
        <v>0</v>
      </c>
      <c r="AB16" s="8"/>
      <c r="AC16" s="11">
        <f t="shared" si="13"/>
        <v>0</v>
      </c>
      <c r="AD16" s="14">
        <f t="shared" si="14"/>
        <v>161232.5</v>
      </c>
    </row>
    <row r="17" spans="1:30" ht="15" thickBot="1" x14ac:dyDescent="0.35">
      <c r="A17" s="16" t="s">
        <v>24</v>
      </c>
      <c r="B17" s="3"/>
      <c r="C17" s="7">
        <f t="shared" si="0"/>
        <v>0</v>
      </c>
      <c r="D17" s="3"/>
      <c r="E17" s="3">
        <f t="shared" si="1"/>
        <v>0</v>
      </c>
      <c r="F17" s="3"/>
      <c r="G17" s="3">
        <f t="shared" si="2"/>
        <v>0</v>
      </c>
      <c r="H17" s="4">
        <v>2</v>
      </c>
      <c r="I17" s="4">
        <f t="shared" si="3"/>
        <v>30250</v>
      </c>
      <c r="J17" s="4"/>
      <c r="K17" s="4">
        <f t="shared" si="4"/>
        <v>0</v>
      </c>
      <c r="L17" s="4"/>
      <c r="M17" s="4">
        <f t="shared" si="5"/>
        <v>0</v>
      </c>
      <c r="N17" s="4"/>
      <c r="O17" s="4">
        <f t="shared" si="6"/>
        <v>0</v>
      </c>
      <c r="P17" s="4"/>
      <c r="Q17" s="4">
        <f t="shared" si="7"/>
        <v>0</v>
      </c>
      <c r="R17" s="4"/>
      <c r="S17" s="4">
        <f t="shared" si="8"/>
        <v>0</v>
      </c>
      <c r="T17" s="4"/>
      <c r="U17" s="4">
        <f t="shared" si="9"/>
        <v>0</v>
      </c>
      <c r="V17" s="4"/>
      <c r="W17" s="4">
        <f t="shared" si="10"/>
        <v>0</v>
      </c>
      <c r="X17" s="4"/>
      <c r="Y17" s="4">
        <f t="shared" si="11"/>
        <v>0</v>
      </c>
      <c r="Z17" s="4"/>
      <c r="AA17" s="4">
        <f t="shared" si="12"/>
        <v>0</v>
      </c>
      <c r="AB17" s="8"/>
      <c r="AC17" s="11">
        <f t="shared" si="13"/>
        <v>0</v>
      </c>
      <c r="AD17" s="14">
        <f t="shared" si="14"/>
        <v>30250</v>
      </c>
    </row>
    <row r="18" spans="1:30" ht="15" thickBot="1" x14ac:dyDescent="0.35">
      <c r="A18" s="16" t="s">
        <v>25</v>
      </c>
      <c r="B18" s="3"/>
      <c r="C18" s="7">
        <f t="shared" si="0"/>
        <v>0</v>
      </c>
      <c r="D18" s="3"/>
      <c r="E18" s="3">
        <f t="shared" si="1"/>
        <v>0</v>
      </c>
      <c r="F18" s="3"/>
      <c r="G18" s="3">
        <f t="shared" si="2"/>
        <v>0</v>
      </c>
      <c r="H18" s="4"/>
      <c r="I18" s="4">
        <f t="shared" si="3"/>
        <v>0</v>
      </c>
      <c r="J18" s="4"/>
      <c r="K18" s="4">
        <f t="shared" si="4"/>
        <v>0</v>
      </c>
      <c r="L18" s="4"/>
      <c r="M18" s="4">
        <f t="shared" si="5"/>
        <v>0</v>
      </c>
      <c r="N18" s="4"/>
      <c r="O18" s="4">
        <f t="shared" si="6"/>
        <v>0</v>
      </c>
      <c r="P18" s="4"/>
      <c r="Q18" s="4">
        <f t="shared" si="7"/>
        <v>0</v>
      </c>
      <c r="R18" s="4"/>
      <c r="S18" s="4">
        <f t="shared" si="8"/>
        <v>0</v>
      </c>
      <c r="T18" s="4"/>
      <c r="U18" s="4">
        <f t="shared" si="9"/>
        <v>0</v>
      </c>
      <c r="V18" s="4"/>
      <c r="W18" s="4">
        <f t="shared" si="10"/>
        <v>0</v>
      </c>
      <c r="X18" s="4"/>
      <c r="Y18" s="4">
        <f t="shared" si="11"/>
        <v>0</v>
      </c>
      <c r="Z18" s="4">
        <v>10</v>
      </c>
      <c r="AA18" s="4">
        <f t="shared" si="12"/>
        <v>11495</v>
      </c>
      <c r="AB18" s="8">
        <v>10</v>
      </c>
      <c r="AC18" s="11">
        <f t="shared" si="13"/>
        <v>11495</v>
      </c>
      <c r="AD18" s="14">
        <f t="shared" si="14"/>
        <v>22990</v>
      </c>
    </row>
    <row r="19" spans="1:30" ht="15" thickBot="1" x14ac:dyDescent="0.35">
      <c r="A19" s="16" t="s">
        <v>26</v>
      </c>
      <c r="B19" s="3">
        <v>19</v>
      </c>
      <c r="C19" s="7">
        <f t="shared" si="0"/>
        <v>72418.5</v>
      </c>
      <c r="D19" s="3">
        <v>24</v>
      </c>
      <c r="E19" s="3">
        <f t="shared" si="1"/>
        <v>107448</v>
      </c>
      <c r="F19" s="3"/>
      <c r="G19" s="3">
        <f t="shared" si="2"/>
        <v>0</v>
      </c>
      <c r="H19" s="4">
        <v>5</v>
      </c>
      <c r="I19" s="4">
        <f t="shared" si="3"/>
        <v>75625</v>
      </c>
      <c r="J19" s="4"/>
      <c r="K19" s="4">
        <f t="shared" si="4"/>
        <v>0</v>
      </c>
      <c r="L19" s="4"/>
      <c r="M19" s="4">
        <f t="shared" si="5"/>
        <v>0</v>
      </c>
      <c r="N19" s="4"/>
      <c r="O19" s="4">
        <f t="shared" si="6"/>
        <v>0</v>
      </c>
      <c r="P19" s="4"/>
      <c r="Q19" s="4">
        <f t="shared" si="7"/>
        <v>0</v>
      </c>
      <c r="R19" s="4"/>
      <c r="S19" s="4">
        <f t="shared" si="8"/>
        <v>0</v>
      </c>
      <c r="T19" s="4"/>
      <c r="U19" s="4">
        <f t="shared" si="9"/>
        <v>0</v>
      </c>
      <c r="V19" s="4"/>
      <c r="W19" s="4">
        <f t="shared" si="10"/>
        <v>0</v>
      </c>
      <c r="X19" s="4"/>
      <c r="Y19" s="4">
        <f t="shared" si="11"/>
        <v>0</v>
      </c>
      <c r="Z19" s="4"/>
      <c r="AA19" s="4">
        <f t="shared" si="12"/>
        <v>0</v>
      </c>
      <c r="AB19" s="8"/>
      <c r="AC19" s="11">
        <f t="shared" si="13"/>
        <v>0</v>
      </c>
      <c r="AD19" s="14">
        <f t="shared" si="14"/>
        <v>255491.5</v>
      </c>
    </row>
    <row r="20" spans="1:30" ht="15" thickBot="1" x14ac:dyDescent="0.35">
      <c r="A20" s="16" t="s">
        <v>27</v>
      </c>
      <c r="B20" s="3"/>
      <c r="C20" s="7">
        <f t="shared" si="0"/>
        <v>0</v>
      </c>
      <c r="D20" s="3"/>
      <c r="E20" s="3">
        <f t="shared" si="1"/>
        <v>0</v>
      </c>
      <c r="F20" s="3"/>
      <c r="G20" s="3">
        <f t="shared" si="2"/>
        <v>0</v>
      </c>
      <c r="H20" s="4"/>
      <c r="I20" s="4">
        <f t="shared" si="3"/>
        <v>0</v>
      </c>
      <c r="J20" s="4"/>
      <c r="K20" s="4">
        <f t="shared" si="4"/>
        <v>0</v>
      </c>
      <c r="L20" s="4"/>
      <c r="M20" s="4">
        <f t="shared" si="5"/>
        <v>0</v>
      </c>
      <c r="N20" s="4"/>
      <c r="O20" s="4">
        <f t="shared" si="6"/>
        <v>0</v>
      </c>
      <c r="P20" s="4"/>
      <c r="Q20" s="4">
        <f t="shared" si="7"/>
        <v>0</v>
      </c>
      <c r="R20" s="4"/>
      <c r="S20" s="4">
        <f t="shared" si="8"/>
        <v>0</v>
      </c>
      <c r="T20" s="4">
        <v>1</v>
      </c>
      <c r="U20" s="4">
        <f t="shared" si="9"/>
        <v>17545</v>
      </c>
      <c r="V20" s="4">
        <v>1</v>
      </c>
      <c r="W20" s="4">
        <f t="shared" si="10"/>
        <v>10890</v>
      </c>
      <c r="X20" s="4"/>
      <c r="Y20" s="4">
        <f t="shared" si="11"/>
        <v>0</v>
      </c>
      <c r="Z20" s="4">
        <v>10</v>
      </c>
      <c r="AA20" s="4">
        <f t="shared" si="12"/>
        <v>11495</v>
      </c>
      <c r="AB20" s="8">
        <v>10</v>
      </c>
      <c r="AC20" s="11">
        <f t="shared" si="13"/>
        <v>11495</v>
      </c>
      <c r="AD20" s="14">
        <f t="shared" si="14"/>
        <v>51425</v>
      </c>
    </row>
    <row r="21" spans="1:30" ht="15" thickBot="1" x14ac:dyDescent="0.35">
      <c r="A21" s="16" t="s">
        <v>28</v>
      </c>
      <c r="B21" s="3"/>
      <c r="C21" s="7">
        <f t="shared" si="0"/>
        <v>0</v>
      </c>
      <c r="D21" s="3"/>
      <c r="E21" s="3">
        <f t="shared" si="1"/>
        <v>0</v>
      </c>
      <c r="F21" s="3"/>
      <c r="G21" s="3">
        <f t="shared" si="2"/>
        <v>0</v>
      </c>
      <c r="H21" s="4">
        <v>3</v>
      </c>
      <c r="I21" s="4">
        <f t="shared" si="3"/>
        <v>45375</v>
      </c>
      <c r="J21" s="4"/>
      <c r="K21" s="4">
        <f t="shared" si="4"/>
        <v>0</v>
      </c>
      <c r="L21" s="4"/>
      <c r="M21" s="4">
        <f t="shared" si="5"/>
        <v>0</v>
      </c>
      <c r="N21" s="4"/>
      <c r="O21" s="4">
        <f t="shared" si="6"/>
        <v>0</v>
      </c>
      <c r="P21" s="4"/>
      <c r="Q21" s="4">
        <f t="shared" si="7"/>
        <v>0</v>
      </c>
      <c r="R21" s="4"/>
      <c r="S21" s="4">
        <f t="shared" si="8"/>
        <v>0</v>
      </c>
      <c r="T21" s="4"/>
      <c r="U21" s="4">
        <f t="shared" si="9"/>
        <v>0</v>
      </c>
      <c r="V21" s="4"/>
      <c r="W21" s="4">
        <f t="shared" si="10"/>
        <v>0</v>
      </c>
      <c r="X21" s="4"/>
      <c r="Y21" s="4">
        <f t="shared" si="11"/>
        <v>0</v>
      </c>
      <c r="Z21" s="4"/>
      <c r="AA21" s="4">
        <f t="shared" si="12"/>
        <v>0</v>
      </c>
      <c r="AB21" s="8"/>
      <c r="AC21" s="11">
        <f t="shared" si="13"/>
        <v>0</v>
      </c>
      <c r="AD21" s="14">
        <f t="shared" si="14"/>
        <v>45375</v>
      </c>
    </row>
    <row r="22" spans="1:30" ht="16.2" thickBot="1" x14ac:dyDescent="0.35">
      <c r="A22" s="5" t="s">
        <v>29</v>
      </c>
      <c r="B22" s="6">
        <v>67</v>
      </c>
      <c r="C22" s="3"/>
      <c r="D22" s="6">
        <v>128</v>
      </c>
      <c r="E22" s="6"/>
      <c r="F22" s="6">
        <v>1</v>
      </c>
      <c r="G22" s="6"/>
      <c r="H22" s="6">
        <v>18</v>
      </c>
      <c r="I22" s="6"/>
      <c r="J22" s="6">
        <v>3</v>
      </c>
      <c r="K22" s="6"/>
      <c r="L22" s="6">
        <v>1</v>
      </c>
      <c r="M22" s="6"/>
      <c r="N22" s="6">
        <v>1</v>
      </c>
      <c r="O22" s="6"/>
      <c r="P22" s="6">
        <v>4</v>
      </c>
      <c r="Q22" s="6"/>
      <c r="R22" s="6">
        <v>1</v>
      </c>
      <c r="S22" s="6"/>
      <c r="T22" s="6">
        <v>1</v>
      </c>
      <c r="U22" s="6"/>
      <c r="V22" s="6">
        <v>3</v>
      </c>
      <c r="W22" s="6"/>
      <c r="X22" s="6">
        <v>1</v>
      </c>
      <c r="Y22" s="6"/>
      <c r="Z22" s="6">
        <v>50</v>
      </c>
      <c r="AA22" s="6"/>
      <c r="AB22" s="9">
        <v>71</v>
      </c>
      <c r="AC22" s="11"/>
      <c r="AD22" s="12">
        <f>SUM(AD4:AD21)</f>
        <v>2036248.5</v>
      </c>
    </row>
    <row r="23" spans="1:30" ht="16.2" thickBot="1" x14ac:dyDescent="0.35">
      <c r="C23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Pomalši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</dc:creator>
  <cp:lastModifiedBy>Pavel Peroutka</cp:lastModifiedBy>
  <cp:lastPrinted>2026-04-21T10:42:22Z</cp:lastPrinted>
  <dcterms:created xsi:type="dcterms:W3CDTF">2016-10-06T06:22:31Z</dcterms:created>
  <dcterms:modified xsi:type="dcterms:W3CDTF">2026-04-21T10:53:04Z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08bede-62ef-4e9c-8811-d36c1b1f7687_Enabled">
    <vt:lpwstr>true</vt:lpwstr>
  </property>
  <property fmtid="{D5CDD505-2E9C-101B-9397-08002B2CF9AE}" pid="3" name="MSIP_Label_bf08bede-62ef-4e9c-8811-d36c1b1f7687_SetDate">
    <vt:lpwstr>2026-01-05T04:04:05Z</vt:lpwstr>
  </property>
  <property fmtid="{D5CDD505-2E9C-101B-9397-08002B2CF9AE}" pid="4" name="MSIP_Label_bf08bede-62ef-4e9c-8811-d36c1b1f7687_Method">
    <vt:lpwstr>Standard</vt:lpwstr>
  </property>
  <property fmtid="{D5CDD505-2E9C-101B-9397-08002B2CF9AE}" pid="5" name="MSIP_Label_bf08bede-62ef-4e9c-8811-d36c1b1f7687_Name">
    <vt:lpwstr>bf08bede-62ef-4e9c-8811-d36c1b1f7687</vt:lpwstr>
  </property>
  <property fmtid="{D5CDD505-2E9C-101B-9397-08002B2CF9AE}" pid="6" name="MSIP_Label_bf08bede-62ef-4e9c-8811-d36c1b1f7687_SiteId">
    <vt:lpwstr>b26e564a-bd86-4cc5-9677-47dde4b23796</vt:lpwstr>
  </property>
  <property fmtid="{D5CDD505-2E9C-101B-9397-08002B2CF9AE}" pid="7" name="MSIP_Label_bf08bede-62ef-4e9c-8811-d36c1b1f7687_ActionId">
    <vt:lpwstr>ddd140af-a1e0-4bb5-b7a1-dad3b1bdd547</vt:lpwstr>
  </property>
  <property fmtid="{D5CDD505-2E9C-101B-9397-08002B2CF9AE}" pid="8" name="MSIP_Label_bf08bede-62ef-4e9c-8811-d36c1b1f7687_ContentBits">
    <vt:lpwstr>0</vt:lpwstr>
  </property>
  <property fmtid="{D5CDD505-2E9C-101B-9397-08002B2CF9AE}" pid="9" name="MSIP_Label_bf08bede-62ef-4e9c-8811-d36c1b1f7687_Tag">
    <vt:lpwstr>10, 3, 0, 1</vt:lpwstr>
  </property>
</Properties>
</file>